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240" yWindow="90" windowWidth="18855" windowHeight="13260" firstSheet="27" activeTab="27"/>
  </bookViews>
  <sheets>
    <sheet name="Hoja1" sheetId="1" state="hidden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state="hidden" r:id="rId6"/>
    <sheet name="JUNIO" sheetId="7" state="hidden" r:id="rId7"/>
    <sheet name="JULIO" sheetId="8" state="hidden" r:id="rId8"/>
    <sheet name="Hoja2" sheetId="19" state="hidden" r:id="rId9"/>
    <sheet name="AGOSTO" sheetId="9" state="hidden" r:id="rId10"/>
    <sheet name="SEPTIEMBRE" sheetId="10" state="hidden" r:id="rId11"/>
    <sheet name="OCTUBRE" sheetId="11" state="hidden" r:id="rId12"/>
    <sheet name="NOVIEMBRE" sheetId="12" state="hidden" r:id="rId13"/>
    <sheet name="DICIEMBRE" sheetId="13" state="hidden" r:id="rId14"/>
    <sheet name="ENERO-14" sheetId="14" state="hidden" r:id="rId15"/>
    <sheet name="FEBRERO-14" sheetId="15" state="hidden" r:id="rId16"/>
    <sheet name="ABRIL-14" sheetId="16" state="hidden" r:id="rId17"/>
    <sheet name="MAYO-14" sheetId="17" state="hidden" r:id="rId18"/>
    <sheet name="JULIO-14" sheetId="18" state="hidden" r:id="rId19"/>
    <sheet name="AGOSTO-14" sheetId="20" state="hidden" r:id="rId20"/>
    <sheet name="SEPTIEMBRE-14" sheetId="21" state="hidden" r:id="rId21"/>
    <sheet name="OCTUBRE-14" sheetId="22" state="hidden" r:id="rId22"/>
    <sheet name="NOVIEMBRE-14" sheetId="23" state="hidden" r:id="rId23"/>
    <sheet name="ENERO 2015" sheetId="24" state="hidden" r:id="rId24"/>
    <sheet name="MARZO 2015" sheetId="25" state="hidden" r:id="rId25"/>
    <sheet name="JUNIO-15" sheetId="26" state="hidden" r:id="rId26"/>
    <sheet name="SEPTIEMBRE -15" sheetId="27" state="hidden" r:id="rId27"/>
    <sheet name="OCTUBRE -15" sheetId="29" r:id="rId28"/>
    <sheet name="Hoja4" sheetId="28" state="hidden" r:id="rId29"/>
  </sheets>
  <calcPr calcId="152511"/>
</workbook>
</file>

<file path=xl/calcChain.xml><?xml version="1.0" encoding="utf-8"?>
<calcChain xmlns="http://schemas.openxmlformats.org/spreadsheetml/2006/main">
  <c r="G25" i="29" l="1"/>
  <c r="G14" i="29"/>
  <c r="G20" i="29" s="1"/>
  <c r="G25" i="27" l="1"/>
  <c r="G14" i="27"/>
  <c r="G20" i="27" s="1"/>
  <c r="G25" i="26" l="1"/>
  <c r="G20" i="26"/>
  <c r="G14" i="26"/>
  <c r="G25" i="25" l="1"/>
  <c r="G14" i="25"/>
  <c r="G20" i="25" s="1"/>
  <c r="G13" i="24" l="1"/>
  <c r="G24" i="24" l="1"/>
  <c r="G19" i="24"/>
  <c r="G23" i="23" l="1"/>
  <c r="G12" i="23"/>
  <c r="G18" i="23"/>
  <c r="G24" i="22" l="1"/>
  <c r="G19" i="22"/>
  <c r="G13" i="22"/>
  <c r="G24" i="21" l="1"/>
  <c r="G19" i="21"/>
  <c r="G13" i="21"/>
  <c r="G24" i="20" l="1"/>
  <c r="G13" i="20"/>
  <c r="G19" i="20" l="1"/>
  <c r="G16" i="19"/>
  <c r="G21" i="19"/>
  <c r="G18" i="18" l="1"/>
  <c r="G12" i="18"/>
  <c r="G23" i="18" l="1"/>
  <c r="G25" i="17" l="1"/>
  <c r="G14" i="17" l="1"/>
  <c r="G20" i="17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G26" i="4"/>
  <c r="G26" i="3"/>
  <c r="H21" i="2"/>
  <c r="G21" i="4"/>
  <c r="G16" i="4"/>
  <c r="G16" i="3"/>
  <c r="G21" i="3"/>
  <c r="H26" i="2"/>
  <c r="H16" i="2" l="1"/>
  <c r="H19" i="1"/>
  <c r="H24" i="1"/>
  <c r="H14" i="1"/>
</calcChain>
</file>

<file path=xl/sharedStrings.xml><?xml version="1.0" encoding="utf-8"?>
<sst xmlns="http://schemas.openxmlformats.org/spreadsheetml/2006/main" count="835" uniqueCount="85">
  <si>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</si>
  <si>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</si>
  <si>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</si>
  <si>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</si>
  <si>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</si>
  <si>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</si>
  <si>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</si>
  <si>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</si>
  <si>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</si>
  <si>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</si>
  <si>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</si>
  <si>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</si>
  <si>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</si>
  <si>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</si>
  <si>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</si>
  <si>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</si>
  <si>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</si>
  <si>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</si>
  <si>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</si>
  <si>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</si>
  <si>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</si>
  <si>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</si>
  <si>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Encargada Divición Financiera</t>
  </si>
  <si>
    <t>APROBADO POR:</t>
  </si>
  <si>
    <t>DIRECCION GENERAL DE CONTRATACIONES PUBLICAS</t>
  </si>
  <si>
    <t>MOBILIARIOS Y EQUIPOS DE OFICINA</t>
  </si>
  <si>
    <t>EQUIPOS DE TRANSPORTE</t>
  </si>
  <si>
    <t>MODIFICACION PRESUPUESTO. POR AUMENTO</t>
  </si>
  <si>
    <t xml:space="preserve">NOTA: </t>
  </si>
  <si>
    <t xml:space="preserve"> </t>
  </si>
  <si>
    <t xml:space="preserve">    2- Los anexos son parte integral de este estado</t>
  </si>
  <si>
    <t>AL 31/01/2013</t>
  </si>
  <si>
    <t>APORTES DEL GOBIERNO  PRESUPUESTARIO (AÑO 2013):</t>
  </si>
  <si>
    <t xml:space="preserve">    Anexo </t>
  </si>
  <si>
    <t xml:space="preserve">           Anexo   Ejecucion  Presupuestaria</t>
  </si>
  <si>
    <t>AL 28/02/2013</t>
  </si>
  <si>
    <t>Dirección General de Contrataciones Públicas</t>
  </si>
  <si>
    <t>Ministerio de Hacienda</t>
  </si>
  <si>
    <t>MODIFICACION PRESUPUESTO</t>
  </si>
  <si>
    <t>AL 31/03/2013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</si>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</sst>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4" fontId="4" fillId="0" borderId="1" xfId="0" applyNumberFormat="1" applyFont="1" applyBorder="1"/>
    <xf numFmtId="4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4" fontId="2" fillId="0" borderId="3" xfId="0" applyNumberFormat="1" applyFont="1" applyBorder="1"/>
    <xf numFmtId="4" fontId="2" fillId="0" borderId="4" xfId="0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4" fontId="0" fillId="0" borderId="9" xfId="0" applyNumberFormat="1" applyBorder="1"/>
    <xf numFmtId="0" fontId="0" fillId="0" borderId="8" xfId="0" applyBorder="1"/>
    <xf numFmtId="4" fontId="2" fillId="0" borderId="10" xfId="0" applyNumberFormat="1" applyFont="1" applyBorder="1"/>
    <xf numFmtId="0" fontId="0" fillId="0" borderId="9" xfId="0" applyBorder="1"/>
    <xf numFmtId="164" fontId="0" fillId="0" borderId="9" xfId="0" applyNumberFormat="1" applyBorder="1"/>
    <xf numFmtId="4" fontId="2" fillId="0" borderId="11" xfId="0" applyNumberFormat="1" applyFont="1" applyBorder="1"/>
    <xf numFmtId="4" fontId="0" fillId="0" borderId="10" xfId="0" applyNumberFormat="1" applyBorder="1"/>
    <xf numFmtId="4" fontId="1" fillId="0" borderId="9" xfId="0" applyNumberFormat="1" applyFont="1" applyBorder="1"/>
    <xf numFmtId="4" fontId="4" fillId="0" borderId="12" xfId="0" applyNumberFormat="1" applyFont="1" applyBorder="1"/>
    <xf numFmtId="4" fontId="2" fillId="0" borderId="13" xfId="0" applyNumberFormat="1" applyFont="1" applyBorder="1"/>
    <xf numFmtId="0" fontId="5" fillId="0" borderId="8" xfId="0" applyFont="1" applyBorder="1"/>
    <xf numFmtId="0" fontId="5" fillId="0" borderId="0" xfId="0" applyFont="1" applyBorder="1"/>
    <xf numFmtId="0" fontId="2" fillId="0" borderId="9" xfId="0" applyFont="1" applyBorder="1"/>
    <xf numFmtId="0" fontId="0" fillId="0" borderId="14" xfId="0" applyBorder="1"/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4" fontId="10" fillId="0" borderId="7" xfId="0" applyNumberFormat="1" applyFont="1" applyBorder="1"/>
    <xf numFmtId="4" fontId="0" fillId="0" borderId="9" xfId="0" applyNumberFormat="1" applyFont="1" applyBorder="1"/>
    <xf numFmtId="0" fontId="1" fillId="0" borderId="8" xfId="0" applyFont="1" applyBorder="1"/>
    <xf numFmtId="0" fontId="11" fillId="0" borderId="8" xfId="0" applyFont="1" applyBorder="1"/>
    <xf numFmtId="4" fontId="1" fillId="0" borderId="12" xfId="0" applyNumberFormat="1" applyFont="1" applyBorder="1"/>
    <xf numFmtId="4" fontId="12" fillId="0" borderId="9" xfId="0" applyNumberFormat="1" applyFont="1" applyBorder="1"/>
    <xf numFmtId="4" fontId="11" fillId="0" borderId="10" xfId="0" applyNumberFormat="1" applyFont="1" applyBorder="1"/>
    <xf numFmtId="4" fontId="13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495300</xdr:colOff>
      <xdr:row>2</xdr:row>
      <xdr:rowOff>9526</xdr:rowOff>
    </xdr:to>
    <xdr:pic>
      <xdr:nvPicPr>
        <xdr:cNvPr id="2" name="1 Imagen" descr="C:\Users\bdeoleo\AppData\Local\Microsoft\Windows\Temporary Internet Files\Content.Word\LOGO dgcp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6"/>
          <a:ext cx="12573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726278</xdr:colOff>
      <xdr:row>0</xdr:row>
      <xdr:rowOff>102395</xdr:rowOff>
    </xdr:from>
    <xdr:to>
      <xdr:col>6</xdr:col>
      <xdr:colOff>1540664</xdr:colOff>
      <xdr:row>3</xdr:row>
      <xdr:rowOff>59531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7" y="102395"/>
          <a:ext cx="814386" cy="8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345280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8376" cy="5357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102395</xdr:rowOff>
    </xdr:from>
    <xdr:to>
      <xdr:col>6</xdr:col>
      <xdr:colOff>1333500</xdr:colOff>
      <xdr:row>2</xdr:row>
      <xdr:rowOff>40481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02395"/>
          <a:ext cx="781050" cy="528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0</xdr:rowOff>
    </xdr:from>
    <xdr:to>
      <xdr:col>2</xdr:col>
      <xdr:colOff>297220</xdr:colOff>
      <xdr:row>1</xdr:row>
      <xdr:rowOff>192880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0"/>
          <a:ext cx="1923613" cy="53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140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53" t="s">
        <v>0</v>
      </c>
      <c r="C4" s="53"/>
      <c r="D4" s="53"/>
      <c r="E4" s="53"/>
      <c r="F4" s="53"/>
      <c r="G4" s="53"/>
      <c r="H4" s="53"/>
    </row>
    <row r="5" spans="2:8" x14ac:dyDescent="0.25">
      <c r="B5" s="54" t="s">
        <v>18</v>
      </c>
      <c r="C5" s="54"/>
      <c r="D5" s="54"/>
      <c r="E5" s="54"/>
      <c r="F5" s="54"/>
      <c r="G5" s="54"/>
      <c r="H5" s="54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8" workbookViewId="0">
      <selection activeCell="I28" sqref="I28"/>
    </sheetView>
  </sheetViews>
  <sheetFormatPr baseColWidth="10" defaultRowHeight="15" x14ac:dyDescent="0.25"/>
  <cols>
    <col min="7" max="7" width="16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217629.72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21303180.43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50</v>
      </c>
      <c r="B19" s="11"/>
      <c r="C19" s="11"/>
      <c r="D19" s="11"/>
      <c r="E19" s="11"/>
      <c r="F19" s="11"/>
      <c r="G19" s="34">
        <v>13658375.609999999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91549956.540000007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47711415.850000001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13658375.609999999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52</v>
      </c>
      <c r="B30" s="27"/>
      <c r="C30" s="27"/>
      <c r="D30" s="27"/>
      <c r="E30" s="27"/>
      <c r="F30" s="27"/>
      <c r="G30" s="31"/>
    </row>
    <row r="31" spans="1:7" x14ac:dyDescent="0.25">
      <c r="A31" s="26" t="s">
        <v>53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J12" sqref="J12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21085988.300000001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57</v>
      </c>
      <c r="B19" s="11"/>
      <c r="C19" s="11"/>
      <c r="D19" s="11"/>
      <c r="E19" s="11"/>
      <c r="F19" s="11"/>
      <c r="G19" s="34">
        <v>21634931.859999999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92058183.430000007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39226632.710000001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21634931.859999999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26" sqref="G26"/>
    </sheetView>
  </sheetViews>
  <sheetFormatPr baseColWidth="10" defaultRowHeight="15" x14ac:dyDescent="0.25"/>
  <cols>
    <col min="7" max="7" width="17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59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2661042.6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115232616.34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35026089.060000002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2661042.6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1" sqref="A1:G41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137.59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17712631.300000001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21137308.890000001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7</v>
      </c>
      <c r="B18" s="11"/>
      <c r="C18" s="11"/>
      <c r="D18" s="11"/>
      <c r="E18" s="11"/>
      <c r="F18" s="11"/>
      <c r="G18" s="28"/>
    </row>
    <row r="19" spans="1:7" ht="16.5" thickTop="1" thickBot="1" x14ac:dyDescent="0.3">
      <c r="A19" s="29" t="s">
        <v>57</v>
      </c>
      <c r="B19" s="11"/>
      <c r="C19" s="11"/>
      <c r="D19" s="11"/>
      <c r="E19" s="11"/>
      <c r="F19" s="11"/>
      <c r="G19" s="37">
        <v>1554045.6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G23+G24+G27</f>
        <v>161106418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134032051.02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25520321.379999999</v>
      </c>
    </row>
    <row r="25" spans="1:7" x14ac:dyDescent="0.25">
      <c r="A25" s="29" t="s">
        <v>61</v>
      </c>
      <c r="B25" s="11"/>
      <c r="C25" s="11"/>
      <c r="D25" s="11"/>
      <c r="E25" s="11"/>
      <c r="F25" s="11"/>
      <c r="G25" s="36">
        <v>8186670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161106418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1554045.6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56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K20" sqref="K20"/>
    </sheetView>
  </sheetViews>
  <sheetFormatPr baseColWidth="10" defaultRowHeight="15" x14ac:dyDescent="0.25"/>
  <cols>
    <col min="7" max="7" width="16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221685.31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190879</v>
      </c>
    </row>
    <row r="12" spans="1:7" x14ac:dyDescent="0.25">
      <c r="A12" s="29"/>
      <c r="B12" s="11"/>
      <c r="C12" s="11"/>
      <c r="D12" s="11"/>
      <c r="E12" s="11"/>
      <c r="F12" s="11"/>
      <c r="G12" s="45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30806.309999999998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9092651.5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SUM(G10:G18)</f>
        <v>31166615.310000002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2023823.24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32</v>
      </c>
      <c r="B24" s="27"/>
      <c r="C24" s="27"/>
      <c r="D24" s="27"/>
      <c r="E24" s="11"/>
      <c r="F24" s="11" t="s">
        <v>51</v>
      </c>
      <c r="G24" s="30">
        <f>G26+G27+G30</f>
        <v>202419748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35">
        <v>169753027.25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30642897.510000002</v>
      </c>
    </row>
    <row r="28" spans="1:7" x14ac:dyDescent="0.25">
      <c r="A28" s="29" t="s">
        <v>61</v>
      </c>
      <c r="B28" s="11"/>
      <c r="C28" s="11"/>
      <c r="D28" s="11"/>
      <c r="E28" s="11"/>
      <c r="F28" s="11"/>
      <c r="G28" s="36">
        <v>49500000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202419748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2023823.24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G31" sqref="G31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38707.51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30232.31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30800659.710000001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3885420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32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7645498.4199999999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581554836.58000004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3885420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J20" sqref="J20"/>
    </sheetView>
  </sheetViews>
  <sheetFormatPr baseColWidth="10" defaultRowHeight="15" x14ac:dyDescent="0.25"/>
  <cols>
    <col min="7" max="7" width="17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68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38557.51</v>
      </c>
    </row>
    <row r="11" spans="1:7" x14ac:dyDescent="0.25">
      <c r="A11" s="47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8475.2000000000007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30082.31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9092651.5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30800359.710000001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11543340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17355111.809999999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564187303.19000006</v>
      </c>
    </row>
    <row r="29" spans="1:7" x14ac:dyDescent="0.25">
      <c r="A29" s="29" t="s">
        <v>61</v>
      </c>
      <c r="B29" s="11"/>
      <c r="C29" s="11"/>
      <c r="D29" s="11"/>
      <c r="E29" s="11"/>
      <c r="F29" s="11"/>
      <c r="G29" s="36">
        <v>0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593085755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11543340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I23" sqref="I23:J23"/>
    </sheetView>
  </sheetViews>
  <sheetFormatPr baseColWidth="10" defaultRowHeight="15" x14ac:dyDescent="0.25"/>
  <cols>
    <col min="7" max="7" width="20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5313.37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</f>
        <v>5313.37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SUM(G10:G17)</f>
        <v>32274671.43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9674837.6699999999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45047200.090000004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538363717.24000001</v>
      </c>
    </row>
    <row r="27" spans="1:7" x14ac:dyDescent="0.25">
      <c r="A27" s="29" t="s">
        <v>61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9674837.6699999999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workbookViewId="0">
      <selection activeCell="A45" sqref="A1:G45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71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650639.26</v>
      </c>
    </row>
    <row r="11" spans="1:7" x14ac:dyDescent="0.25">
      <c r="A11" s="48" t="s">
        <v>67</v>
      </c>
      <c r="B11" s="11"/>
      <c r="C11" s="11"/>
      <c r="D11" s="11"/>
      <c r="E11" s="11"/>
      <c r="F11" s="11"/>
      <c r="G11" s="46"/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151673.5</v>
      </c>
    </row>
    <row r="13" spans="1:7" x14ac:dyDescent="0.25">
      <c r="A13" s="29"/>
      <c r="B13" s="11"/>
      <c r="C13" s="11"/>
      <c r="D13" s="11"/>
      <c r="E13" s="11"/>
      <c r="F13" s="11"/>
      <c r="G13" s="45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30">
        <f>G10-G12</f>
        <v>498965.76000000001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21630593.190000001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10633451.5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SUM(G10:G19)</f>
        <v>33565323.210000001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232477827.06999999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69</v>
      </c>
      <c r="B25" s="27"/>
      <c r="C25" s="27"/>
      <c r="D25" s="27"/>
      <c r="E25" s="11"/>
      <c r="F25" s="11" t="s">
        <v>51</v>
      </c>
      <c r="G25" s="30">
        <f>G27+G28+G31+G29</f>
        <v>593085755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35">
        <v>57045457.359999999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300695208.56999999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2867262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590218493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232477827.06999999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42" sqref="A1:G42"/>
    </sheetView>
  </sheetViews>
  <sheetFormatPr baseColWidth="10" defaultRowHeight="15" x14ac:dyDescent="0.25"/>
  <cols>
    <col min="7" max="7" width="19.140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11630.46</v>
      </c>
    </row>
    <row r="11" spans="1:7" x14ac:dyDescent="0.25">
      <c r="A11" s="29"/>
      <c r="B11" s="11"/>
      <c r="C11" s="11"/>
      <c r="D11" s="11"/>
      <c r="E11" s="11"/>
      <c r="F11" s="11"/>
      <c r="G11" s="45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30">
        <f>G10+G11</f>
        <v>11630.46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32275675.150000002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78909821.079999998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G25+G26+G29+G27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35">
        <v>102193284.42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411982649.5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36">
        <v>0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593085755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78909821.079999998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6" workbookViewId="0">
      <selection activeCell="H26" sqref="H26"/>
    </sheetView>
  </sheetViews>
  <sheetFormatPr baseColWidth="10" defaultColWidth="11.42578125" defaultRowHeight="15" x14ac:dyDescent="0.25"/>
  <cols>
    <col min="1" max="1" width="0.7109375" customWidth="1"/>
    <col min="6" max="6" width="13.85546875" customWidth="1"/>
    <col min="8" max="8" width="15.28515625" customWidth="1"/>
  </cols>
  <sheetData>
    <row r="3" spans="2:8" ht="18.75" x14ac:dyDescent="0.3">
      <c r="B3" s="55" t="s">
        <v>24</v>
      </c>
      <c r="C3" s="55"/>
      <c r="D3" s="55"/>
      <c r="E3" s="55"/>
      <c r="F3" s="55"/>
      <c r="G3" s="55"/>
      <c r="H3" s="55"/>
    </row>
    <row r="4" spans="2:8" ht="18.75" x14ac:dyDescent="0.3">
      <c r="B4" s="55" t="s">
        <v>0</v>
      </c>
      <c r="C4" s="55"/>
      <c r="D4" s="55"/>
      <c r="E4" s="55"/>
      <c r="F4" s="55"/>
      <c r="G4" s="55"/>
      <c r="H4" s="55"/>
    </row>
    <row r="5" spans="2:8" x14ac:dyDescent="0.25">
      <c r="B5" s="54" t="s">
        <v>31</v>
      </c>
      <c r="C5" s="54"/>
      <c r="D5" s="54"/>
      <c r="E5" s="54"/>
      <c r="F5" s="54"/>
      <c r="G5" s="54"/>
      <c r="H5" s="54"/>
    </row>
    <row r="6" spans="2:8" x14ac:dyDescent="0.25">
      <c r="B6" s="54" t="s">
        <v>19</v>
      </c>
      <c r="C6" s="54"/>
      <c r="D6" s="54"/>
      <c r="E6" s="54"/>
      <c r="F6" s="54"/>
      <c r="G6" s="54"/>
      <c r="H6" s="54"/>
    </row>
    <row r="7" spans="2:8" x14ac:dyDescent="0.25">
      <c r="B7" s="12"/>
      <c r="C7" s="12"/>
      <c r="D7" s="12"/>
      <c r="E7" s="12"/>
      <c r="F7" s="12"/>
      <c r="G7" s="12"/>
      <c r="H7" s="12"/>
    </row>
    <row r="8" spans="2:8" x14ac:dyDescent="0.25">
      <c r="B8" s="12"/>
      <c r="C8" s="12"/>
      <c r="D8" s="12"/>
      <c r="E8" s="12"/>
      <c r="F8" s="12"/>
      <c r="G8" s="12"/>
      <c r="H8" s="12"/>
    </row>
    <row r="9" spans="2:8" x14ac:dyDescent="0.25">
      <c r="B9" s="4" t="s">
        <v>5</v>
      </c>
      <c r="C9" s="4"/>
      <c r="H9" s="1"/>
    </row>
    <row r="10" spans="2:8" ht="20.25" customHeight="1" thickBot="1" x14ac:dyDescent="0.3">
      <c r="B10" t="s">
        <v>6</v>
      </c>
      <c r="H10" s="14">
        <v>20263.22</v>
      </c>
    </row>
    <row r="11" spans="2:8" ht="15.75" thickTop="1" x14ac:dyDescent="0.25">
      <c r="H11" s="1"/>
    </row>
    <row r="12" spans="2:8" ht="16.5" customHeight="1" x14ac:dyDescent="0.25">
      <c r="B12" s="4" t="s">
        <v>1</v>
      </c>
      <c r="C12" s="4"/>
    </row>
    <row r="13" spans="2:8" x14ac:dyDescent="0.25">
      <c r="B13" t="s">
        <v>25</v>
      </c>
      <c r="H13" s="1">
        <v>15604459.82</v>
      </c>
    </row>
    <row r="14" spans="2:8" x14ac:dyDescent="0.25">
      <c r="B14" t="s">
        <v>26</v>
      </c>
      <c r="H14" s="7">
        <v>3424540</v>
      </c>
    </row>
    <row r="15" spans="2:8" ht="6" hidden="1" customHeight="1" x14ac:dyDescent="0.25">
      <c r="H15" s="1"/>
    </row>
    <row r="16" spans="2:8" ht="21.75" customHeight="1" thickBot="1" x14ac:dyDescent="0.3">
      <c r="B16" s="4" t="s">
        <v>4</v>
      </c>
      <c r="C16" s="4"/>
      <c r="H16" s="8">
        <f>SUM(H10:H15)</f>
        <v>19049263.039999999</v>
      </c>
    </row>
    <row r="17" spans="1:8" ht="15.75" thickTop="1" x14ac:dyDescent="0.25">
      <c r="H17" s="1"/>
    </row>
    <row r="18" spans="1:8" ht="17.25" customHeight="1" x14ac:dyDescent="0.25">
      <c r="B18" s="4" t="s">
        <v>7</v>
      </c>
    </row>
    <row r="19" spans="1:8" ht="17.25" customHeight="1" thickBot="1" x14ac:dyDescent="0.3">
      <c r="B19" t="s">
        <v>8</v>
      </c>
      <c r="H19" s="10">
        <v>0</v>
      </c>
    </row>
    <row r="20" spans="1:8" ht="15.75" thickTop="1" x14ac:dyDescent="0.25">
      <c r="H20" s="11"/>
    </row>
    <row r="21" spans="1:8" ht="15.75" thickBot="1" x14ac:dyDescent="0.3">
      <c r="B21" s="4" t="s">
        <v>32</v>
      </c>
      <c r="C21" s="4"/>
      <c r="D21" s="4"/>
      <c r="E21" s="4"/>
      <c r="G21" t="s">
        <v>33</v>
      </c>
      <c r="H21" s="14">
        <f>H23+H24+H27</f>
        <v>152919748</v>
      </c>
    </row>
    <row r="22" spans="1:8" ht="4.5" customHeight="1" thickTop="1" x14ac:dyDescent="0.25">
      <c r="B22" s="4"/>
      <c r="C22" s="4"/>
      <c r="D22" s="4"/>
      <c r="E22" s="4"/>
      <c r="H22" s="1"/>
    </row>
    <row r="23" spans="1:8" ht="18.75" customHeight="1" x14ac:dyDescent="0.25">
      <c r="B23" t="s">
        <v>9</v>
      </c>
      <c r="H23" s="6">
        <v>4603971.97</v>
      </c>
    </row>
    <row r="24" spans="1:8" ht="19.5" customHeight="1" x14ac:dyDescent="0.25">
      <c r="B24" t="s">
        <v>10</v>
      </c>
      <c r="H24" s="1">
        <v>146910322.78999999</v>
      </c>
    </row>
    <row r="25" spans="1:8" ht="21.75" customHeight="1" x14ac:dyDescent="0.25">
      <c r="B25" t="s">
        <v>27</v>
      </c>
      <c r="H25" s="9">
        <v>0</v>
      </c>
    </row>
    <row r="26" spans="1:8" ht="23.25" customHeight="1" thickBot="1" x14ac:dyDescent="0.3">
      <c r="B26" t="s">
        <v>13</v>
      </c>
      <c r="H26" s="8">
        <f>H23+H24+H25</f>
        <v>151514294.75999999</v>
      </c>
    </row>
    <row r="27" spans="1:8" ht="22.5" customHeight="1" thickTop="1" thickBot="1" x14ac:dyDescent="0.3">
      <c r="B27" t="s">
        <v>12</v>
      </c>
      <c r="H27" s="15">
        <v>1405453.24</v>
      </c>
    </row>
    <row r="28" spans="1:8" ht="15.75" thickTop="1" x14ac:dyDescent="0.25"/>
    <row r="29" spans="1:8" x14ac:dyDescent="0.25">
      <c r="B29" s="13" t="s">
        <v>28</v>
      </c>
      <c r="C29" s="13"/>
      <c r="D29" s="13"/>
      <c r="E29" s="13"/>
      <c r="F29" s="13"/>
      <c r="G29" s="4"/>
    </row>
    <row r="30" spans="1:8" x14ac:dyDescent="0.25">
      <c r="A30" t="s">
        <v>29</v>
      </c>
      <c r="B30" s="4" t="s">
        <v>30</v>
      </c>
      <c r="C30" s="4"/>
      <c r="D30" s="4"/>
      <c r="E30" s="4"/>
      <c r="F30" s="4"/>
      <c r="G30" s="4"/>
    </row>
    <row r="31" spans="1:8" x14ac:dyDescent="0.25">
      <c r="B31" s="4" t="s">
        <v>34</v>
      </c>
      <c r="C31" s="4"/>
      <c r="D31" s="4"/>
      <c r="E31" s="4"/>
      <c r="F31" s="4"/>
      <c r="G31" s="4"/>
    </row>
    <row r="33" spans="2:8" x14ac:dyDescent="0.25">
      <c r="B33" t="s">
        <v>14</v>
      </c>
      <c r="G33" t="s">
        <v>23</v>
      </c>
    </row>
    <row r="34" spans="2:8" x14ac:dyDescent="0.25">
      <c r="B34" s="4" t="s">
        <v>20</v>
      </c>
      <c r="C34" s="4"/>
      <c r="G34" s="4" t="s">
        <v>21</v>
      </c>
      <c r="H34" s="4"/>
    </row>
    <row r="35" spans="2:8" x14ac:dyDescent="0.25">
      <c r="B35" t="s">
        <v>17</v>
      </c>
      <c r="G35" t="s">
        <v>22</v>
      </c>
    </row>
  </sheetData>
  <mergeCells count="4">
    <mergeCell ref="B4:H4"/>
    <mergeCell ref="B5:H5"/>
    <mergeCell ref="B6:H6"/>
    <mergeCell ref="B3:H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18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530957.75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282799.21999999997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248158.53000000003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32512203.220000003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80129288.150000006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G26+G27+G30-G28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121225113.56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306066380.29000002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-85664973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507420782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80129288.150000006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3" sqref="A1:G43"/>
    </sheetView>
  </sheetViews>
  <sheetFormatPr baseColWidth="10" defaultRowHeight="15" x14ac:dyDescent="0.25"/>
  <cols>
    <col min="7" max="7" width="17.855468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76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46151.519999999997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20611.97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30">
        <f>G10-G11</f>
        <v>25539.549999999996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32289584.240000002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67520990.269999996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136545513.71000001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389019251.01999998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67520990.269999996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44" sqref="A1:G44"/>
    </sheetView>
  </sheetViews>
  <sheetFormatPr baseColWidth="10" defaultRowHeight="15" x14ac:dyDescent="0.25"/>
  <cols>
    <col min="7" max="7" width="20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77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25358.63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73673.429999999993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-48314.799999999988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21630593.190000001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10633451.5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32215729.890000001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80292754.939999998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69</v>
      </c>
      <c r="B24" s="27"/>
      <c r="C24" s="27"/>
      <c r="D24" s="27"/>
      <c r="E24" s="11"/>
      <c r="F24" s="11" t="s">
        <v>51</v>
      </c>
      <c r="G24" s="30">
        <f>G26+G27+G30</f>
        <v>593085755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147246692.40000001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365546307.66000003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0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593085755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80292754.939999998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3" sqref="A1:H43"/>
    </sheetView>
  </sheetViews>
  <sheetFormatPr baseColWidth="10" defaultRowHeight="15" x14ac:dyDescent="0.25"/>
  <cols>
    <col min="7" max="7" width="17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78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25208.63</v>
      </c>
    </row>
    <row r="11" spans="1:7" x14ac:dyDescent="0.25">
      <c r="A11" s="29"/>
      <c r="B11" s="11"/>
      <c r="C11" s="11"/>
      <c r="D11" s="11"/>
      <c r="E11" s="11"/>
      <c r="F11" s="11"/>
      <c r="G11" s="46"/>
    </row>
    <row r="12" spans="1:7" ht="15.75" thickBot="1" x14ac:dyDescent="0.3">
      <c r="A12" s="26" t="s">
        <v>64</v>
      </c>
      <c r="B12" s="27"/>
      <c r="C12" s="27"/>
      <c r="D12" s="11"/>
      <c r="E12" s="11"/>
      <c r="F12" s="11"/>
      <c r="G12" s="52">
        <f>G10-G11</f>
        <v>25208.63</v>
      </c>
    </row>
    <row r="13" spans="1:7" ht="15.75" thickTop="1" x14ac:dyDescent="0.25">
      <c r="A13" s="29"/>
      <c r="B13" s="11"/>
      <c r="C13" s="11"/>
      <c r="D13" s="11"/>
      <c r="E13" s="11"/>
      <c r="F13" s="11"/>
      <c r="G13" s="28"/>
    </row>
    <row r="14" spans="1:7" x14ac:dyDescent="0.25">
      <c r="A14" s="26" t="s">
        <v>1</v>
      </c>
      <c r="B14" s="27"/>
      <c r="C14" s="11"/>
      <c r="D14" s="11"/>
      <c r="E14" s="11"/>
      <c r="F14" s="11"/>
      <c r="G14" s="28"/>
    </row>
    <row r="15" spans="1:7" x14ac:dyDescent="0.25">
      <c r="A15" s="29" t="s">
        <v>25</v>
      </c>
      <c r="B15" s="11"/>
      <c r="C15" s="11"/>
      <c r="D15" s="11"/>
      <c r="E15" s="11"/>
      <c r="F15" s="11"/>
      <c r="G15" s="28">
        <v>21630593.190000001</v>
      </c>
    </row>
    <row r="16" spans="1:7" x14ac:dyDescent="0.25">
      <c r="A16" s="29" t="s">
        <v>26</v>
      </c>
      <c r="B16" s="11"/>
      <c r="C16" s="11"/>
      <c r="D16" s="11"/>
      <c r="E16" s="11"/>
      <c r="F16" s="11"/>
      <c r="G16" s="28">
        <v>10633451.5</v>
      </c>
    </row>
    <row r="17" spans="1:7" x14ac:dyDescent="0.25">
      <c r="A17" s="29"/>
      <c r="B17" s="11"/>
      <c r="C17" s="11"/>
      <c r="D17" s="11"/>
      <c r="E17" s="11"/>
      <c r="F17" s="11"/>
      <c r="G17" s="28"/>
    </row>
    <row r="18" spans="1:7" ht="15.75" thickBot="1" x14ac:dyDescent="0.3">
      <c r="A18" s="26" t="s">
        <v>65</v>
      </c>
      <c r="B18" s="27"/>
      <c r="C18" s="11"/>
      <c r="D18" s="11"/>
      <c r="E18" s="11"/>
      <c r="F18" s="11"/>
      <c r="G18" s="33">
        <f>G12+G15+G16</f>
        <v>32289253.32</v>
      </c>
    </row>
    <row r="19" spans="1:7" ht="15.75" thickTop="1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7</v>
      </c>
      <c r="B20" s="11"/>
      <c r="C20" s="11"/>
      <c r="D20" s="11"/>
      <c r="E20" s="11"/>
      <c r="F20" s="11"/>
      <c r="G20" s="28"/>
    </row>
    <row r="21" spans="1:7" ht="16.5" thickTop="1" thickBot="1" x14ac:dyDescent="0.3">
      <c r="A21" s="29" t="s">
        <v>57</v>
      </c>
      <c r="B21" s="11"/>
      <c r="C21" s="11"/>
      <c r="D21" s="11"/>
      <c r="E21" s="11"/>
      <c r="F21" s="11"/>
      <c r="G21" s="37">
        <v>61277717.590000004</v>
      </c>
    </row>
    <row r="22" spans="1:7" ht="15.75" thickTop="1" x14ac:dyDescent="0.25">
      <c r="A22" s="29"/>
      <c r="B22" s="11"/>
      <c r="C22" s="11"/>
      <c r="D22" s="11"/>
      <c r="E22" s="11"/>
      <c r="F22" s="11"/>
      <c r="G22" s="28"/>
    </row>
    <row r="23" spans="1:7" ht="15.75" thickBot="1" x14ac:dyDescent="0.3">
      <c r="A23" s="26" t="s">
        <v>69</v>
      </c>
      <c r="B23" s="27"/>
      <c r="C23" s="27"/>
      <c r="D23" s="27"/>
      <c r="E23" s="11"/>
      <c r="F23" s="11" t="s">
        <v>51</v>
      </c>
      <c r="G23" s="30">
        <f>G25+G26+G29-G27</f>
        <v>593085755</v>
      </c>
    </row>
    <row r="24" spans="1:7" ht="15.75" thickTop="1" x14ac:dyDescent="0.25">
      <c r="A24" s="26"/>
      <c r="B24" s="27"/>
      <c r="C24" s="27"/>
      <c r="D24" s="27"/>
      <c r="E24" s="11"/>
      <c r="F24" s="11"/>
      <c r="G24" s="28"/>
    </row>
    <row r="25" spans="1:7" x14ac:dyDescent="0.25">
      <c r="A25" s="29" t="s">
        <v>9</v>
      </c>
      <c r="B25" s="11"/>
      <c r="C25" s="11"/>
      <c r="D25" s="11"/>
      <c r="E25" s="11"/>
      <c r="F25" s="11"/>
      <c r="G25" s="50">
        <v>177901786.59999999</v>
      </c>
    </row>
    <row r="26" spans="1:7" x14ac:dyDescent="0.25">
      <c r="A26" s="29" t="s">
        <v>10</v>
      </c>
      <c r="B26" s="11"/>
      <c r="C26" s="11"/>
      <c r="D26" s="11"/>
      <c r="E26" s="11"/>
      <c r="F26" s="11"/>
      <c r="G26" s="28">
        <v>181452513.00999999</v>
      </c>
    </row>
    <row r="27" spans="1:7" x14ac:dyDescent="0.25">
      <c r="A27" s="29" t="s">
        <v>72</v>
      </c>
      <c r="B27" s="11"/>
      <c r="C27" s="11"/>
      <c r="D27" s="11"/>
      <c r="E27" s="11"/>
      <c r="F27" s="11"/>
      <c r="G27" s="49">
        <v>-172453737.80000001</v>
      </c>
    </row>
    <row r="28" spans="1:7" ht="15.75" thickBot="1" x14ac:dyDescent="0.3">
      <c r="A28" s="29" t="s">
        <v>13</v>
      </c>
      <c r="B28" s="11"/>
      <c r="C28" s="11"/>
      <c r="D28" s="11"/>
      <c r="E28" s="11"/>
      <c r="F28" s="11"/>
      <c r="G28" s="33">
        <v>420632017.19999999</v>
      </c>
    </row>
    <row r="29" spans="1:7" ht="16.5" thickTop="1" thickBot="1" x14ac:dyDescent="0.3">
      <c r="A29" s="29" t="s">
        <v>12</v>
      </c>
      <c r="B29" s="11"/>
      <c r="C29" s="11"/>
      <c r="D29" s="11"/>
      <c r="E29" s="11"/>
      <c r="F29" s="11"/>
      <c r="G29" s="37">
        <v>61277717.590000004</v>
      </c>
    </row>
    <row r="30" spans="1:7" ht="15.75" thickTop="1" x14ac:dyDescent="0.25">
      <c r="A30" s="29"/>
      <c r="B30" s="11"/>
      <c r="C30" s="11"/>
      <c r="D30" s="11"/>
      <c r="E30" s="11"/>
      <c r="F30" s="11"/>
      <c r="G30" s="31"/>
    </row>
    <row r="31" spans="1:7" x14ac:dyDescent="0.25">
      <c r="A31" s="38" t="s">
        <v>28</v>
      </c>
      <c r="B31" s="39"/>
      <c r="C31" s="39"/>
      <c r="D31" s="39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56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E13" sqref="E13"/>
    </sheetView>
  </sheetViews>
  <sheetFormatPr baseColWidth="10" defaultRowHeight="15" x14ac:dyDescent="0.25"/>
  <cols>
    <col min="7" max="7" width="18.285156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x14ac:dyDescent="0.25">
      <c r="A10" s="29" t="s">
        <v>6</v>
      </c>
      <c r="B10" s="11"/>
      <c r="C10" s="11"/>
      <c r="D10" s="11"/>
      <c r="E10" s="11"/>
      <c r="F10" s="11"/>
      <c r="G10" s="46">
        <v>52599.41</v>
      </c>
    </row>
    <row r="11" spans="1:7" x14ac:dyDescent="0.25">
      <c r="A11" s="29" t="s">
        <v>63</v>
      </c>
      <c r="B11" s="11"/>
      <c r="C11" s="11"/>
      <c r="D11" s="11"/>
      <c r="E11" s="11"/>
      <c r="F11" s="11"/>
      <c r="G11" s="46">
        <v>56857.68</v>
      </c>
    </row>
    <row r="12" spans="1:7" x14ac:dyDescent="0.25">
      <c r="A12" s="29"/>
      <c r="B12" s="11"/>
      <c r="C12" s="11"/>
      <c r="D12" s="11"/>
      <c r="E12" s="11"/>
      <c r="F12" s="11"/>
      <c r="G12" s="46"/>
    </row>
    <row r="13" spans="1:7" ht="15.75" thickBot="1" x14ac:dyDescent="0.3">
      <c r="A13" s="26" t="s">
        <v>64</v>
      </c>
      <c r="B13" s="27"/>
      <c r="C13" s="27"/>
      <c r="D13" s="11"/>
      <c r="E13" s="11"/>
      <c r="F13" s="11"/>
      <c r="G13" s="51">
        <f>G10-G11</f>
        <v>-4258.2699999999968</v>
      </c>
    </row>
    <row r="14" spans="1:7" ht="15.75" thickTop="1" x14ac:dyDescent="0.25">
      <c r="A14" s="29"/>
      <c r="B14" s="11"/>
      <c r="C14" s="11"/>
      <c r="D14" s="11"/>
      <c r="E14" s="11"/>
      <c r="F14" s="11"/>
      <c r="G14" s="28"/>
    </row>
    <row r="15" spans="1:7" x14ac:dyDescent="0.25">
      <c r="A15" s="26" t="s">
        <v>1</v>
      </c>
      <c r="B15" s="27"/>
      <c r="C15" s="11"/>
      <c r="D15" s="11"/>
      <c r="E15" s="11"/>
      <c r="F15" s="11"/>
      <c r="G15" s="28"/>
    </row>
    <row r="16" spans="1:7" x14ac:dyDescent="0.25">
      <c r="A16" s="29" t="s">
        <v>25</v>
      </c>
      <c r="B16" s="11"/>
      <c r="C16" s="11"/>
      <c r="D16" s="11"/>
      <c r="E16" s="11"/>
      <c r="F16" s="11"/>
      <c r="G16" s="28">
        <v>27338740.760000002</v>
      </c>
    </row>
    <row r="17" spans="1:7" x14ac:dyDescent="0.25">
      <c r="A17" s="29" t="s">
        <v>26</v>
      </c>
      <c r="B17" s="11"/>
      <c r="C17" s="11"/>
      <c r="D17" s="11"/>
      <c r="E17" s="11"/>
      <c r="F17" s="11"/>
      <c r="G17" s="28">
        <v>12032085.66</v>
      </c>
    </row>
    <row r="18" spans="1:7" x14ac:dyDescent="0.25">
      <c r="A18" s="29"/>
      <c r="B18" s="11"/>
      <c r="C18" s="11"/>
      <c r="D18" s="11"/>
      <c r="E18" s="11"/>
      <c r="F18" s="11"/>
      <c r="G18" s="28"/>
    </row>
    <row r="19" spans="1:7" ht="15.75" thickBot="1" x14ac:dyDescent="0.3">
      <c r="A19" s="26" t="s">
        <v>65</v>
      </c>
      <c r="B19" s="27"/>
      <c r="C19" s="11"/>
      <c r="D19" s="11"/>
      <c r="E19" s="11"/>
      <c r="F19" s="11"/>
      <c r="G19" s="33">
        <f>G13+G16+G17</f>
        <v>39366568.150000006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7</v>
      </c>
      <c r="B21" s="11"/>
      <c r="C21" s="11"/>
      <c r="D21" s="11"/>
      <c r="E21" s="11"/>
      <c r="F21" s="11"/>
      <c r="G21" s="28"/>
    </row>
    <row r="22" spans="1:7" ht="16.5" thickTop="1" thickBot="1" x14ac:dyDescent="0.3">
      <c r="A22" s="29" t="s">
        <v>57</v>
      </c>
      <c r="B22" s="11"/>
      <c r="C22" s="11"/>
      <c r="D22" s="11"/>
      <c r="E22" s="11"/>
      <c r="F22" s="11"/>
      <c r="G22" s="37">
        <v>9708800</v>
      </c>
    </row>
    <row r="23" spans="1:7" ht="15.75" thickTop="1" x14ac:dyDescent="0.25">
      <c r="A23" s="29"/>
      <c r="B23" s="11"/>
      <c r="C23" s="11"/>
      <c r="D23" s="11"/>
      <c r="E23" s="11"/>
      <c r="F23" s="11"/>
      <c r="G23" s="28"/>
    </row>
    <row r="24" spans="1:7" ht="15.75" thickBot="1" x14ac:dyDescent="0.3">
      <c r="A24" s="26" t="s">
        <v>80</v>
      </c>
      <c r="B24" s="27"/>
      <c r="C24" s="27"/>
      <c r="D24" s="27"/>
      <c r="E24" s="11"/>
      <c r="F24" s="11" t="s">
        <v>51</v>
      </c>
      <c r="G24" s="30">
        <f>G26+G27+G30-G28</f>
        <v>395351616</v>
      </c>
    </row>
    <row r="25" spans="1:7" ht="15.75" thickTop="1" x14ac:dyDescent="0.25">
      <c r="A25" s="26"/>
      <c r="B25" s="27"/>
      <c r="C25" s="27"/>
      <c r="D25" s="27"/>
      <c r="E25" s="11"/>
      <c r="F25" s="11"/>
      <c r="G25" s="28"/>
    </row>
    <row r="26" spans="1:7" x14ac:dyDescent="0.25">
      <c r="A26" s="29" t="s">
        <v>9</v>
      </c>
      <c r="B26" s="11"/>
      <c r="C26" s="11"/>
      <c r="D26" s="11"/>
      <c r="E26" s="11"/>
      <c r="F26" s="11"/>
      <c r="G26" s="50">
        <v>8376094.0800000001</v>
      </c>
    </row>
    <row r="27" spans="1:7" x14ac:dyDescent="0.25">
      <c r="A27" s="29" t="s">
        <v>10</v>
      </c>
      <c r="B27" s="11"/>
      <c r="C27" s="11"/>
      <c r="D27" s="11"/>
      <c r="E27" s="11"/>
      <c r="F27" s="11"/>
      <c r="G27" s="28">
        <v>282702621.54000002</v>
      </c>
    </row>
    <row r="28" spans="1:7" x14ac:dyDescent="0.25">
      <c r="A28" s="29" t="s">
        <v>72</v>
      </c>
      <c r="B28" s="11"/>
      <c r="C28" s="11"/>
      <c r="D28" s="11"/>
      <c r="E28" s="11"/>
      <c r="F28" s="11"/>
      <c r="G28" s="49">
        <v>-94564100.379999995</v>
      </c>
    </row>
    <row r="29" spans="1:7" ht="15.75" thickBot="1" x14ac:dyDescent="0.3">
      <c r="A29" s="29" t="s">
        <v>13</v>
      </c>
      <c r="B29" s="11"/>
      <c r="C29" s="11"/>
      <c r="D29" s="11"/>
      <c r="E29" s="11"/>
      <c r="F29" s="11"/>
      <c r="G29" s="33">
        <v>300787515.62</v>
      </c>
    </row>
    <row r="30" spans="1:7" ht="16.5" thickTop="1" thickBot="1" x14ac:dyDescent="0.3">
      <c r="A30" s="29" t="s">
        <v>12</v>
      </c>
      <c r="B30" s="11"/>
      <c r="C30" s="11"/>
      <c r="D30" s="11"/>
      <c r="E30" s="11"/>
      <c r="F30" s="11"/>
      <c r="G30" s="37">
        <v>9708800</v>
      </c>
    </row>
    <row r="31" spans="1:7" ht="15.75" thickTop="1" x14ac:dyDescent="0.25">
      <c r="A31" s="29"/>
      <c r="B31" s="11"/>
      <c r="C31" s="11"/>
      <c r="D31" s="11"/>
      <c r="E31" s="11"/>
      <c r="F31" s="11"/>
      <c r="G31" s="31"/>
    </row>
    <row r="32" spans="1:7" x14ac:dyDescent="0.25">
      <c r="A32" s="38" t="s">
        <v>28</v>
      </c>
      <c r="B32" s="39"/>
      <c r="C32" s="39"/>
      <c r="D32" s="39"/>
      <c r="E32" s="39"/>
      <c r="F32" s="27"/>
      <c r="G32" s="31"/>
    </row>
    <row r="33" spans="1:7" x14ac:dyDescent="0.25">
      <c r="A33" s="26" t="s">
        <v>30</v>
      </c>
      <c r="B33" s="27"/>
      <c r="C33" s="27"/>
      <c r="D33" s="27"/>
      <c r="E33" s="27"/>
      <c r="F33" s="27"/>
      <c r="G33" s="31"/>
    </row>
    <row r="34" spans="1:7" x14ac:dyDescent="0.25">
      <c r="A34" s="26" t="s">
        <v>56</v>
      </c>
      <c r="B34" s="27"/>
      <c r="C34" s="27"/>
      <c r="D34" s="27"/>
      <c r="E34" s="27"/>
      <c r="F34" s="27"/>
      <c r="G34" s="31"/>
    </row>
    <row r="35" spans="1:7" x14ac:dyDescent="0.25">
      <c r="A35" s="29"/>
      <c r="B35" s="11"/>
      <c r="C35" s="11"/>
      <c r="D35" s="11"/>
      <c r="E35" s="11"/>
      <c r="F35" s="11"/>
      <c r="G35" s="31"/>
    </row>
    <row r="36" spans="1:7" x14ac:dyDescent="0.25">
      <c r="A36" s="29" t="s">
        <v>14</v>
      </c>
      <c r="B36" s="11"/>
      <c r="C36" s="11"/>
      <c r="D36" s="11"/>
      <c r="E36" s="11"/>
      <c r="F36" s="11" t="s">
        <v>23</v>
      </c>
      <c r="G36" s="31"/>
    </row>
    <row r="37" spans="1:7" x14ac:dyDescent="0.25">
      <c r="A37" s="26" t="s">
        <v>20</v>
      </c>
      <c r="B37" s="27"/>
      <c r="C37" s="11"/>
      <c r="D37" s="11"/>
      <c r="E37" s="11"/>
      <c r="F37" s="27" t="s">
        <v>21</v>
      </c>
      <c r="G37" s="40"/>
    </row>
    <row r="38" spans="1:7" x14ac:dyDescent="0.25">
      <c r="A38" s="29" t="s">
        <v>17</v>
      </c>
      <c r="B38" s="11"/>
      <c r="C38" s="11"/>
      <c r="D38" s="11"/>
      <c r="E38" s="11"/>
      <c r="F38" s="11" t="s">
        <v>41</v>
      </c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41"/>
      <c r="B42" s="42"/>
      <c r="C42" s="42"/>
      <c r="D42" s="42"/>
      <c r="E42" s="42"/>
      <c r="F42" s="42"/>
      <c r="G42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0" workbookViewId="0">
      <selection sqref="A1:G44"/>
    </sheetView>
  </sheetViews>
  <sheetFormatPr baseColWidth="10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81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613770.62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30445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583325.62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27338740.760000002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39954152.040000007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51609964.200000003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88512784.780000001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250501929.63999999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-4726937.38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390624678.62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51609964.200000003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I24" sqref="I24"/>
    </sheetView>
  </sheetViews>
  <sheetFormatPr baseColWidth="10" defaultRowHeight="15" x14ac:dyDescent="0.25"/>
  <cols>
    <col min="7" max="7" width="17.710937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82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209358.51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77268.350000000006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132090.16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39823313.310000002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49792385.450000003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395351615.99999994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117219987.63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221177959.03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-7161283.8899999997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388190332.11000001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49792385.450000003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workbookViewId="0">
      <selection activeCell="A45" sqref="A1:G45"/>
    </sheetView>
  </sheetViews>
  <sheetFormatPr baseColWidth="10" defaultRowHeight="15" x14ac:dyDescent="0.25"/>
  <cols>
    <col min="7" max="7" width="17.42578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83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100431.59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110881.57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1">
        <f>G11-G12</f>
        <v>-10449.98000000001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39680773.170000002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29519375.25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193154295.81999999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172596824.44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-81120.490000000005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395270495.50999999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29519375.25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H12" sqref="H12"/>
    </sheetView>
  </sheetViews>
  <sheetFormatPr baseColWidth="10" defaultRowHeight="15" x14ac:dyDescent="0.25"/>
  <cols>
    <col min="7" max="7" width="18.5703125" customWidth="1"/>
  </cols>
  <sheetData>
    <row r="2" spans="1:7" x14ac:dyDescent="0.25">
      <c r="A2" s="16"/>
      <c r="B2" s="17"/>
      <c r="C2" s="17"/>
      <c r="D2" s="17"/>
      <c r="E2" s="17"/>
      <c r="F2" s="17"/>
      <c r="G2" s="18"/>
    </row>
    <row r="3" spans="1:7" ht="31.5" x14ac:dyDescent="0.5">
      <c r="A3" s="19"/>
      <c r="B3" s="20"/>
      <c r="C3" s="20"/>
      <c r="D3" s="20"/>
      <c r="E3" s="21" t="s">
        <v>37</v>
      </c>
      <c r="F3" s="20"/>
      <c r="G3" s="22"/>
    </row>
    <row r="4" spans="1:7" ht="20.25" x14ac:dyDescent="0.3">
      <c r="A4" s="56" t="s">
        <v>36</v>
      </c>
      <c r="B4" s="57"/>
      <c r="C4" s="57"/>
      <c r="D4" s="57"/>
      <c r="E4" s="57"/>
      <c r="F4" s="57"/>
      <c r="G4" s="58"/>
    </row>
    <row r="5" spans="1:7" ht="18.75" x14ac:dyDescent="0.3">
      <c r="A5" s="59" t="s">
        <v>0</v>
      </c>
      <c r="B5" s="60"/>
      <c r="C5" s="60"/>
      <c r="D5" s="60"/>
      <c r="E5" s="60"/>
      <c r="F5" s="60"/>
      <c r="G5" s="61"/>
    </row>
    <row r="6" spans="1:7" x14ac:dyDescent="0.25">
      <c r="A6" s="62" t="s">
        <v>84</v>
      </c>
      <c r="B6" s="63"/>
      <c r="C6" s="63"/>
      <c r="D6" s="63"/>
      <c r="E6" s="63"/>
      <c r="F6" s="63"/>
      <c r="G6" s="64"/>
    </row>
    <row r="7" spans="1:7" x14ac:dyDescent="0.25">
      <c r="A7" s="62" t="s">
        <v>19</v>
      </c>
      <c r="B7" s="63"/>
      <c r="C7" s="63"/>
      <c r="D7" s="63"/>
      <c r="E7" s="63"/>
      <c r="F7" s="63"/>
      <c r="G7" s="64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3"/>
      <c r="B9" s="24"/>
      <c r="C9" s="24"/>
      <c r="D9" s="24"/>
      <c r="E9" s="24"/>
      <c r="F9" s="24"/>
      <c r="G9" s="25"/>
    </row>
    <row r="10" spans="1:7" x14ac:dyDescent="0.25">
      <c r="A10" s="26" t="s">
        <v>5</v>
      </c>
      <c r="B10" s="27"/>
      <c r="C10" s="11"/>
      <c r="D10" s="11"/>
      <c r="E10" s="11"/>
      <c r="F10" s="11"/>
      <c r="G10" s="28"/>
    </row>
    <row r="11" spans="1:7" x14ac:dyDescent="0.25">
      <c r="A11" s="29" t="s">
        <v>6</v>
      </c>
      <c r="B11" s="11"/>
      <c r="C11" s="11"/>
      <c r="D11" s="11"/>
      <c r="E11" s="11"/>
      <c r="F11" s="11"/>
      <c r="G11" s="46">
        <v>652157.75</v>
      </c>
    </row>
    <row r="12" spans="1:7" x14ac:dyDescent="0.25">
      <c r="A12" s="29" t="s">
        <v>63</v>
      </c>
      <c r="B12" s="11"/>
      <c r="C12" s="11"/>
      <c r="D12" s="11"/>
      <c r="E12" s="11"/>
      <c r="F12" s="11"/>
      <c r="G12" s="46">
        <v>39527.4</v>
      </c>
    </row>
    <row r="13" spans="1:7" x14ac:dyDescent="0.25">
      <c r="A13" s="29"/>
      <c r="B13" s="11"/>
      <c r="C13" s="11"/>
      <c r="D13" s="11"/>
      <c r="E13" s="11"/>
      <c r="F13" s="11"/>
      <c r="G13" s="46"/>
    </row>
    <row r="14" spans="1:7" ht="15.75" thickBot="1" x14ac:dyDescent="0.3">
      <c r="A14" s="26" t="s">
        <v>64</v>
      </c>
      <c r="B14" s="27"/>
      <c r="C14" s="27"/>
      <c r="D14" s="11"/>
      <c r="E14" s="11"/>
      <c r="F14" s="11"/>
      <c r="G14" s="52">
        <f>G11-G12</f>
        <v>612630.35</v>
      </c>
    </row>
    <row r="15" spans="1:7" ht="15.75" thickTop="1" x14ac:dyDescent="0.25">
      <c r="A15" s="29"/>
      <c r="B15" s="11"/>
      <c r="C15" s="11"/>
      <c r="D15" s="11"/>
      <c r="E15" s="11"/>
      <c r="F15" s="11"/>
      <c r="G15" s="28"/>
    </row>
    <row r="16" spans="1:7" x14ac:dyDescent="0.25">
      <c r="A16" s="26" t="s">
        <v>1</v>
      </c>
      <c r="B16" s="27"/>
      <c r="C16" s="11"/>
      <c r="D16" s="11"/>
      <c r="E16" s="11"/>
      <c r="F16" s="11"/>
      <c r="G16" s="28"/>
    </row>
    <row r="17" spans="1:7" x14ac:dyDescent="0.25">
      <c r="A17" s="29" t="s">
        <v>25</v>
      </c>
      <c r="B17" s="11"/>
      <c r="C17" s="11"/>
      <c r="D17" s="11"/>
      <c r="E17" s="11"/>
      <c r="F17" s="11"/>
      <c r="G17" s="28">
        <v>27659137.489999998</v>
      </c>
    </row>
    <row r="18" spans="1:7" x14ac:dyDescent="0.25">
      <c r="A18" s="29" t="s">
        <v>26</v>
      </c>
      <c r="B18" s="11"/>
      <c r="C18" s="11"/>
      <c r="D18" s="11"/>
      <c r="E18" s="11"/>
      <c r="F18" s="11"/>
      <c r="G18" s="28">
        <v>12032085.66</v>
      </c>
    </row>
    <row r="19" spans="1:7" x14ac:dyDescent="0.25">
      <c r="A19" s="29"/>
      <c r="B19" s="11"/>
      <c r="C19" s="11"/>
      <c r="D19" s="11"/>
      <c r="E19" s="11"/>
      <c r="F19" s="11"/>
      <c r="G19" s="28"/>
    </row>
    <row r="20" spans="1:7" ht="15.75" thickBot="1" x14ac:dyDescent="0.3">
      <c r="A20" s="26" t="s">
        <v>65</v>
      </c>
      <c r="B20" s="27"/>
      <c r="C20" s="11"/>
      <c r="D20" s="11"/>
      <c r="E20" s="11"/>
      <c r="F20" s="11"/>
      <c r="G20" s="33">
        <f>G14+G17+G18</f>
        <v>40303853.5</v>
      </c>
    </row>
    <row r="21" spans="1:7" ht="15.75" thickTop="1" x14ac:dyDescent="0.25">
      <c r="A21" s="29"/>
      <c r="B21" s="11"/>
      <c r="C21" s="11"/>
      <c r="D21" s="11"/>
      <c r="E21" s="11"/>
      <c r="F21" s="11"/>
      <c r="G21" s="28"/>
    </row>
    <row r="22" spans="1:7" ht="15.75" thickBot="1" x14ac:dyDescent="0.3">
      <c r="A22" s="26" t="s">
        <v>7</v>
      </c>
      <c r="B22" s="11"/>
      <c r="C22" s="11"/>
      <c r="D22" s="11"/>
      <c r="E22" s="11"/>
      <c r="F22" s="11"/>
      <c r="G22" s="28"/>
    </row>
    <row r="23" spans="1:7" ht="16.5" thickTop="1" thickBot="1" x14ac:dyDescent="0.3">
      <c r="A23" s="29" t="s">
        <v>57</v>
      </c>
      <c r="B23" s="11"/>
      <c r="C23" s="11"/>
      <c r="D23" s="11"/>
      <c r="E23" s="11"/>
      <c r="F23" s="11"/>
      <c r="G23" s="37">
        <v>27832648.690000001</v>
      </c>
    </row>
    <row r="24" spans="1:7" ht="15.75" thickTop="1" x14ac:dyDescent="0.25">
      <c r="A24" s="29"/>
      <c r="B24" s="11"/>
      <c r="C24" s="11"/>
      <c r="D24" s="11"/>
      <c r="E24" s="11"/>
      <c r="F24" s="11"/>
      <c r="G24" s="28"/>
    </row>
    <row r="25" spans="1:7" ht="15.75" thickBot="1" x14ac:dyDescent="0.3">
      <c r="A25" s="26" t="s">
        <v>80</v>
      </c>
      <c r="B25" s="27"/>
      <c r="C25" s="27"/>
      <c r="D25" s="27"/>
      <c r="E25" s="11"/>
      <c r="F25" s="11" t="s">
        <v>51</v>
      </c>
      <c r="G25" s="30">
        <f>G27+G28+G31-G29</f>
        <v>395351616.00000006</v>
      </c>
    </row>
    <row r="26" spans="1:7" ht="15.75" thickTop="1" x14ac:dyDescent="0.25">
      <c r="A26" s="26"/>
      <c r="B26" s="27"/>
      <c r="C26" s="27"/>
      <c r="D26" s="27"/>
      <c r="E26" s="11"/>
      <c r="F26" s="11"/>
      <c r="G26" s="28"/>
    </row>
    <row r="27" spans="1:7" x14ac:dyDescent="0.25">
      <c r="A27" s="29" t="s">
        <v>9</v>
      </c>
      <c r="B27" s="11"/>
      <c r="C27" s="11"/>
      <c r="D27" s="11"/>
      <c r="E27" s="11"/>
      <c r="F27" s="11"/>
      <c r="G27" s="50">
        <v>211537470.33000001</v>
      </c>
    </row>
    <row r="28" spans="1:7" x14ac:dyDescent="0.25">
      <c r="A28" s="29" t="s">
        <v>10</v>
      </c>
      <c r="B28" s="11"/>
      <c r="C28" s="11"/>
      <c r="D28" s="11"/>
      <c r="E28" s="11"/>
      <c r="F28" s="11"/>
      <c r="G28" s="28">
        <v>153016456.49000001</v>
      </c>
    </row>
    <row r="29" spans="1:7" x14ac:dyDescent="0.25">
      <c r="A29" s="29" t="s">
        <v>72</v>
      </c>
      <c r="B29" s="11"/>
      <c r="C29" s="11"/>
      <c r="D29" s="11"/>
      <c r="E29" s="11"/>
      <c r="F29" s="11"/>
      <c r="G29" s="49">
        <v>-2965040.49</v>
      </c>
    </row>
    <row r="30" spans="1:7" ht="15.75" thickBot="1" x14ac:dyDescent="0.3">
      <c r="A30" s="29" t="s">
        <v>13</v>
      </c>
      <c r="B30" s="11"/>
      <c r="C30" s="11"/>
      <c r="D30" s="11"/>
      <c r="E30" s="11"/>
      <c r="F30" s="11"/>
      <c r="G30" s="33">
        <v>392386575.50999999</v>
      </c>
    </row>
    <row r="31" spans="1:7" ht="16.5" thickTop="1" thickBot="1" x14ac:dyDescent="0.3">
      <c r="A31" s="29" t="s">
        <v>12</v>
      </c>
      <c r="B31" s="11"/>
      <c r="C31" s="11"/>
      <c r="D31" s="11"/>
      <c r="E31" s="11"/>
      <c r="F31" s="11"/>
      <c r="G31" s="37">
        <v>27832648.690000001</v>
      </c>
    </row>
    <row r="32" spans="1:7" ht="15.75" thickTop="1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38" t="s">
        <v>28</v>
      </c>
      <c r="B33" s="39"/>
      <c r="C33" s="39"/>
      <c r="D33" s="39"/>
      <c r="E33" s="39"/>
      <c r="F33" s="27"/>
      <c r="G33" s="31"/>
    </row>
    <row r="34" spans="1:7" x14ac:dyDescent="0.25">
      <c r="A34" s="26" t="s">
        <v>30</v>
      </c>
      <c r="B34" s="27"/>
      <c r="C34" s="27"/>
      <c r="D34" s="27"/>
      <c r="E34" s="27"/>
      <c r="F34" s="27"/>
      <c r="G34" s="31"/>
    </row>
    <row r="35" spans="1:7" x14ac:dyDescent="0.25">
      <c r="A35" s="26" t="s">
        <v>56</v>
      </c>
      <c r="B35" s="27"/>
      <c r="C35" s="27"/>
      <c r="D35" s="27"/>
      <c r="E35" s="27"/>
      <c r="F35" s="27"/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 t="s">
        <v>14</v>
      </c>
      <c r="B37" s="11"/>
      <c r="C37" s="11"/>
      <c r="D37" s="11"/>
      <c r="E37" s="11"/>
      <c r="F37" s="11" t="s">
        <v>23</v>
      </c>
      <c r="G37" s="31"/>
    </row>
    <row r="38" spans="1:7" x14ac:dyDescent="0.25">
      <c r="A38" s="26" t="s">
        <v>20</v>
      </c>
      <c r="B38" s="27"/>
      <c r="C38" s="11"/>
      <c r="D38" s="11"/>
      <c r="E38" s="11"/>
      <c r="F38" s="27" t="s">
        <v>21</v>
      </c>
      <c r="G38" s="40"/>
    </row>
    <row r="39" spans="1:7" x14ac:dyDescent="0.25">
      <c r="A39" s="29" t="s">
        <v>17</v>
      </c>
      <c r="B39" s="11"/>
      <c r="C39" s="11"/>
      <c r="D39" s="11"/>
      <c r="E39" s="11"/>
      <c r="F39" s="11" t="s">
        <v>41</v>
      </c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29"/>
      <c r="B41" s="11"/>
      <c r="C41" s="11"/>
      <c r="D41" s="11"/>
      <c r="E41" s="11"/>
      <c r="F41" s="11"/>
      <c r="G41" s="31"/>
    </row>
    <row r="42" spans="1:7" x14ac:dyDescent="0.25">
      <c r="A42" s="29"/>
      <c r="B42" s="11"/>
      <c r="C42" s="11"/>
      <c r="D42" s="11"/>
      <c r="E42" s="11"/>
      <c r="F42" s="11"/>
      <c r="G42" s="31"/>
    </row>
    <row r="43" spans="1:7" x14ac:dyDescent="0.25">
      <c r="A43" s="41"/>
      <c r="B43" s="42"/>
      <c r="C43" s="42"/>
      <c r="D43" s="42"/>
      <c r="E43" s="42"/>
      <c r="F43" s="42"/>
      <c r="G43" s="43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Layout" topLeftCell="A2" zoomScale="80" zoomScalePageLayoutView="80" workbookViewId="0">
      <selection activeCell="B45" sqref="B45"/>
    </sheetView>
  </sheetViews>
  <sheetFormatPr baseColWidth="10" defaultColWidth="11.42578125" defaultRowHeight="15" x14ac:dyDescent="0.25"/>
  <cols>
    <col min="5" max="5" width="28" customWidth="1"/>
    <col min="6" max="6" width="10.28515625" customWidth="1"/>
    <col min="7" max="7" width="25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20113.22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31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32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SUM(G1:G15)</f>
        <v>19049113.039999999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31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31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12073222.67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138998574.81</v>
      </c>
    </row>
    <row r="25" spans="1:7" x14ac:dyDescent="0.25">
      <c r="A25" s="29" t="s">
        <v>27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151071797.47999999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1847950.52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40" sqref="A1:G40"/>
    </sheetView>
  </sheetViews>
  <sheetFormatPr baseColWidth="10" defaultRowHeight="15" x14ac:dyDescent="0.25"/>
  <cols>
    <col min="3" max="3" width="7.85546875" customWidth="1"/>
    <col min="5" max="5" width="6.7109375" customWidth="1"/>
    <col min="7" max="7" width="29.42578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39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20013.22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19049013.039999999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152209007.59999999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21913087.280000001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127335666.72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149248754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2960253.6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22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99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21" sqref="I21"/>
    </sheetView>
  </sheetViews>
  <sheetFormatPr baseColWidth="10" defaultRowHeight="15" x14ac:dyDescent="0.25"/>
  <cols>
    <col min="7" max="7" width="1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473000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15604459.82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19501999.82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33307191.579999998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116498938.64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149806130.22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3113617.78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21" sqref="G21"/>
    </sheetView>
  </sheetViews>
  <sheetFormatPr baseColWidth="10" defaultRowHeight="15" x14ac:dyDescent="0.25"/>
  <cols>
    <col min="7" max="7" width="16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42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185121.49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21270672.199999999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33</v>
      </c>
      <c r="G21" s="30">
        <f>G23+G24+G27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41457405.579999998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106386065.73999999</v>
      </c>
    </row>
    <row r="25" spans="1:7" x14ac:dyDescent="0.25">
      <c r="A25" s="29" t="s">
        <v>38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8">
        <f>G23+G24+G25</f>
        <v>147843471.31999999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5076276.68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30</v>
      </c>
      <c r="B30" s="27"/>
      <c r="C30" s="27"/>
      <c r="D30" s="27"/>
      <c r="E30" s="27"/>
      <c r="F30" s="27"/>
      <c r="G30" s="31"/>
    </row>
    <row r="31" spans="1:7" x14ac:dyDescent="0.25">
      <c r="A31" s="26" t="s">
        <v>34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0" workbookViewId="0">
      <selection activeCell="G21" sqref="G21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43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32.880000000000003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21085583.59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45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51333112.939999998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69432484.030000001</v>
      </c>
    </row>
    <row r="25" spans="1:7" x14ac:dyDescent="0.25">
      <c r="A25" s="29" t="s">
        <v>44</v>
      </c>
      <c r="B25" s="11"/>
      <c r="C25" s="11"/>
      <c r="D25" s="11"/>
      <c r="E25" s="11"/>
      <c r="F25" s="11" t="s">
        <v>47</v>
      </c>
      <c r="G25" s="36">
        <v>-10304450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142615298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21849701.030000001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ht="15.75" x14ac:dyDescent="0.25">
      <c r="A30" s="26" t="s">
        <v>48</v>
      </c>
      <c r="B30" s="27"/>
      <c r="C30" s="27"/>
      <c r="D30" s="27"/>
      <c r="E30" s="44"/>
      <c r="F30" s="27"/>
      <c r="G30" s="31"/>
    </row>
    <row r="31" spans="1:7" x14ac:dyDescent="0.25">
      <c r="A31" s="26" t="s">
        <v>49</v>
      </c>
      <c r="B31" s="27"/>
      <c r="C31" s="27"/>
      <c r="D31" s="27"/>
      <c r="E31" s="39"/>
      <c r="F31" s="27"/>
      <c r="G31" s="31"/>
    </row>
    <row r="32" spans="1:7" x14ac:dyDescent="0.25">
      <c r="A32" s="26" t="s">
        <v>30</v>
      </c>
      <c r="B32" s="27"/>
      <c r="C32" s="27"/>
      <c r="D32" s="27"/>
      <c r="E32" s="27"/>
      <c r="F32" s="27"/>
      <c r="G32" s="31"/>
    </row>
    <row r="33" spans="1:7" x14ac:dyDescent="0.25">
      <c r="A33" s="26" t="s">
        <v>46</v>
      </c>
      <c r="B33" s="27"/>
      <c r="C33" s="27"/>
      <c r="D33" s="27"/>
      <c r="E33" s="27"/>
      <c r="F33" s="27"/>
      <c r="G33" s="31"/>
    </row>
    <row r="34" spans="1:7" x14ac:dyDescent="0.25">
      <c r="A34" s="29"/>
      <c r="B34" s="11"/>
      <c r="C34" s="11"/>
      <c r="D34" s="11"/>
      <c r="E34" s="11"/>
      <c r="F34" s="11"/>
      <c r="G34" s="31"/>
    </row>
    <row r="35" spans="1:7" x14ac:dyDescent="0.25">
      <c r="A35" s="29" t="s">
        <v>14</v>
      </c>
      <c r="B35" s="11"/>
      <c r="C35" s="11"/>
      <c r="D35" s="11"/>
      <c r="E35" s="11"/>
      <c r="F35" s="11" t="s">
        <v>23</v>
      </c>
      <c r="G35" s="31"/>
    </row>
    <row r="36" spans="1:7" x14ac:dyDescent="0.25">
      <c r="A36" s="26" t="s">
        <v>20</v>
      </c>
      <c r="B36" s="27"/>
      <c r="C36" s="11"/>
      <c r="D36" s="11"/>
      <c r="E36" s="11"/>
      <c r="F36" s="27" t="s">
        <v>21</v>
      </c>
      <c r="G36" s="40"/>
    </row>
    <row r="37" spans="1:7" x14ac:dyDescent="0.25">
      <c r="A37" s="29" t="s">
        <v>17</v>
      </c>
      <c r="B37" s="11"/>
      <c r="C37" s="11"/>
      <c r="D37" s="11"/>
      <c r="E37" s="11"/>
      <c r="F37" s="11" t="s">
        <v>41</v>
      </c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29"/>
      <c r="B39" s="11"/>
      <c r="C39" s="11"/>
      <c r="D39" s="11"/>
      <c r="E39" s="11"/>
      <c r="F39" s="11"/>
      <c r="G39" s="31"/>
    </row>
    <row r="40" spans="1:7" x14ac:dyDescent="0.25">
      <c r="A40" s="29"/>
      <c r="B40" s="11"/>
      <c r="C40" s="11"/>
      <c r="D40" s="11"/>
      <c r="E40" s="11"/>
      <c r="F40" s="11"/>
      <c r="G40" s="31"/>
    </row>
    <row r="41" spans="1:7" x14ac:dyDescent="0.25">
      <c r="A41" s="41"/>
      <c r="B41" s="42"/>
      <c r="C41" s="42"/>
      <c r="D41" s="42"/>
      <c r="E41" s="42"/>
      <c r="F41" s="42"/>
      <c r="G41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9" sqref="I9"/>
    </sheetView>
  </sheetViews>
  <sheetFormatPr baseColWidth="10" defaultRowHeight="15" x14ac:dyDescent="0.25"/>
  <cols>
    <col min="7" max="7" width="15.5703125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75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N16" sqref="N16"/>
    </sheetView>
  </sheetViews>
  <sheetFormatPr baseColWidth="10" defaultRowHeight="15" x14ac:dyDescent="0.25"/>
  <cols>
    <col min="7" max="7" width="18" customWidth="1"/>
  </cols>
  <sheetData>
    <row r="1" spans="1:7" x14ac:dyDescent="0.25">
      <c r="A1" s="16"/>
      <c r="B1" s="17"/>
      <c r="C1" s="17"/>
      <c r="D1" s="17"/>
      <c r="E1" s="17"/>
      <c r="F1" s="17"/>
      <c r="G1" s="18"/>
    </row>
    <row r="2" spans="1:7" ht="31.5" x14ac:dyDescent="0.5">
      <c r="A2" s="19"/>
      <c r="B2" s="20"/>
      <c r="C2" s="20"/>
      <c r="D2" s="20"/>
      <c r="E2" s="21" t="s">
        <v>37</v>
      </c>
      <c r="F2" s="20"/>
      <c r="G2" s="22"/>
    </row>
    <row r="3" spans="1:7" ht="20.25" x14ac:dyDescent="0.3">
      <c r="A3" s="56" t="s">
        <v>36</v>
      </c>
      <c r="B3" s="57"/>
      <c r="C3" s="57"/>
      <c r="D3" s="57"/>
      <c r="E3" s="57"/>
      <c r="F3" s="57"/>
      <c r="G3" s="58"/>
    </row>
    <row r="4" spans="1:7" ht="18.75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62" t="s">
        <v>74</v>
      </c>
      <c r="B5" s="63"/>
      <c r="C5" s="63"/>
      <c r="D5" s="63"/>
      <c r="E5" s="63"/>
      <c r="F5" s="63"/>
      <c r="G5" s="64"/>
    </row>
    <row r="6" spans="1:7" x14ac:dyDescent="0.25">
      <c r="A6" s="62" t="s">
        <v>19</v>
      </c>
      <c r="B6" s="63"/>
      <c r="C6" s="63"/>
      <c r="D6" s="63"/>
      <c r="E6" s="63"/>
      <c r="F6" s="63"/>
      <c r="G6" s="64"/>
    </row>
    <row r="7" spans="1:7" x14ac:dyDescent="0.25">
      <c r="A7" s="23"/>
      <c r="B7" s="24"/>
      <c r="C7" s="24"/>
      <c r="D7" s="24"/>
      <c r="E7" s="24"/>
      <c r="F7" s="24"/>
      <c r="G7" s="25"/>
    </row>
    <row r="8" spans="1:7" x14ac:dyDescent="0.25">
      <c r="A8" s="23"/>
      <c r="B8" s="24"/>
      <c r="C8" s="24"/>
      <c r="D8" s="24"/>
      <c r="E8" s="24"/>
      <c r="F8" s="24"/>
      <c r="G8" s="25"/>
    </row>
    <row r="9" spans="1:7" x14ac:dyDescent="0.25">
      <c r="A9" s="26" t="s">
        <v>5</v>
      </c>
      <c r="B9" s="27"/>
      <c r="C9" s="11"/>
      <c r="D9" s="11"/>
      <c r="E9" s="11"/>
      <c r="F9" s="11"/>
      <c r="G9" s="28"/>
    </row>
    <row r="10" spans="1:7" ht="15.75" thickBot="1" x14ac:dyDescent="0.3">
      <c r="A10" s="29" t="s">
        <v>6</v>
      </c>
      <c r="B10" s="11"/>
      <c r="C10" s="11"/>
      <c r="D10" s="11"/>
      <c r="E10" s="11"/>
      <c r="F10" s="11"/>
      <c r="G10" s="30">
        <v>3947.24</v>
      </c>
    </row>
    <row r="11" spans="1:7" ht="15.75" thickTop="1" x14ac:dyDescent="0.25">
      <c r="A11" s="29"/>
      <c r="B11" s="11"/>
      <c r="C11" s="11"/>
      <c r="D11" s="11"/>
      <c r="E11" s="11"/>
      <c r="F11" s="11"/>
      <c r="G11" s="28"/>
    </row>
    <row r="12" spans="1:7" x14ac:dyDescent="0.25">
      <c r="A12" s="26" t="s">
        <v>1</v>
      </c>
      <c r="B12" s="27"/>
      <c r="C12" s="11"/>
      <c r="D12" s="11"/>
      <c r="E12" s="11"/>
      <c r="F12" s="11"/>
      <c r="G12" s="28"/>
    </row>
    <row r="13" spans="1:7" x14ac:dyDescent="0.25">
      <c r="A13" s="29" t="s">
        <v>25</v>
      </c>
      <c r="B13" s="11"/>
      <c r="C13" s="11"/>
      <c r="D13" s="11"/>
      <c r="E13" s="11"/>
      <c r="F13" s="11"/>
      <c r="G13" s="28">
        <v>17661010.710000001</v>
      </c>
    </row>
    <row r="14" spans="1:7" x14ac:dyDescent="0.25">
      <c r="A14" s="29" t="s">
        <v>26</v>
      </c>
      <c r="B14" s="11"/>
      <c r="C14" s="11"/>
      <c r="D14" s="11"/>
      <c r="E14" s="11"/>
      <c r="F14" s="11"/>
      <c r="G14" s="28">
        <v>3424540</v>
      </c>
    </row>
    <row r="15" spans="1:7" x14ac:dyDescent="0.25">
      <c r="A15" s="29"/>
      <c r="B15" s="11"/>
      <c r="C15" s="11"/>
      <c r="D15" s="11"/>
      <c r="E15" s="11"/>
      <c r="F15" s="11"/>
      <c r="G15" s="28"/>
    </row>
    <row r="16" spans="1:7" ht="15.75" thickBot="1" x14ac:dyDescent="0.3">
      <c r="A16" s="26" t="s">
        <v>4</v>
      </c>
      <c r="B16" s="27"/>
      <c r="C16" s="11"/>
      <c r="D16" s="11"/>
      <c r="E16" s="11"/>
      <c r="F16" s="11"/>
      <c r="G16" s="33">
        <f>SUM(G10:G15)</f>
        <v>21089497.949999999</v>
      </c>
    </row>
    <row r="17" spans="1:7" ht="15.75" thickTop="1" x14ac:dyDescent="0.25">
      <c r="A17" s="29"/>
      <c r="B17" s="11"/>
      <c r="C17" s="11"/>
      <c r="D17" s="11"/>
      <c r="E17" s="11"/>
      <c r="F17" s="11"/>
      <c r="G17" s="28"/>
    </row>
    <row r="18" spans="1:7" x14ac:dyDescent="0.25">
      <c r="A18" s="26" t="s">
        <v>7</v>
      </c>
      <c r="B18" s="11"/>
      <c r="C18" s="11"/>
      <c r="D18" s="11"/>
      <c r="E18" s="11"/>
      <c r="F18" s="11"/>
      <c r="G18" s="28"/>
    </row>
    <row r="19" spans="1:7" ht="15.75" thickBot="1" x14ac:dyDescent="0.3">
      <c r="A19" s="29" t="s">
        <v>8</v>
      </c>
      <c r="B19" s="11"/>
      <c r="C19" s="11"/>
      <c r="D19" s="11"/>
      <c r="E19" s="11"/>
      <c r="F19" s="11"/>
      <c r="G19" s="34">
        <v>0</v>
      </c>
    </row>
    <row r="20" spans="1:7" ht="15.75" thickTop="1" x14ac:dyDescent="0.25">
      <c r="A20" s="29"/>
      <c r="B20" s="11"/>
      <c r="C20" s="11"/>
      <c r="D20" s="11"/>
      <c r="E20" s="11"/>
      <c r="F20" s="11"/>
      <c r="G20" s="28"/>
    </row>
    <row r="21" spans="1:7" ht="15.75" thickBot="1" x14ac:dyDescent="0.3">
      <c r="A21" s="26" t="s">
        <v>32</v>
      </c>
      <c r="B21" s="27"/>
      <c r="C21" s="27"/>
      <c r="D21" s="27"/>
      <c r="E21" s="11"/>
      <c r="F21" s="11" t="s">
        <v>51</v>
      </c>
      <c r="G21" s="30">
        <f>G23+G24-G25+G27</f>
        <v>152919748</v>
      </c>
    </row>
    <row r="22" spans="1:7" ht="15.75" thickTop="1" x14ac:dyDescent="0.25">
      <c r="A22" s="26"/>
      <c r="B22" s="27"/>
      <c r="C22" s="27"/>
      <c r="D22" s="27"/>
      <c r="E22" s="11"/>
      <c r="F22" s="11"/>
      <c r="G22" s="28"/>
    </row>
    <row r="23" spans="1:7" x14ac:dyDescent="0.25">
      <c r="A23" s="29" t="s">
        <v>9</v>
      </c>
      <c r="B23" s="11"/>
      <c r="C23" s="11"/>
      <c r="D23" s="11"/>
      <c r="E23" s="11"/>
      <c r="F23" s="11"/>
      <c r="G23" s="35">
        <v>76671232.260000005</v>
      </c>
    </row>
    <row r="24" spans="1:7" x14ac:dyDescent="0.25">
      <c r="A24" s="29" t="s">
        <v>10</v>
      </c>
      <c r="B24" s="11"/>
      <c r="C24" s="11"/>
      <c r="D24" s="11"/>
      <c r="E24" s="11"/>
      <c r="F24" s="11"/>
      <c r="G24" s="28">
        <v>67955641.879999995</v>
      </c>
    </row>
    <row r="25" spans="1:7" x14ac:dyDescent="0.25">
      <c r="A25" s="29" t="s">
        <v>44</v>
      </c>
      <c r="B25" s="11"/>
      <c r="C25" s="11"/>
      <c r="D25" s="11"/>
      <c r="E25" s="11"/>
      <c r="F25" s="11"/>
      <c r="G25" s="36">
        <v>0</v>
      </c>
    </row>
    <row r="26" spans="1:7" ht="15.75" thickBot="1" x14ac:dyDescent="0.3">
      <c r="A26" s="29" t="s">
        <v>13</v>
      </c>
      <c r="B26" s="11"/>
      <c r="C26" s="11"/>
      <c r="D26" s="11"/>
      <c r="E26" s="11"/>
      <c r="F26" s="11"/>
      <c r="G26" s="33">
        <v>152919748</v>
      </c>
    </row>
    <row r="27" spans="1:7" ht="16.5" thickTop="1" thickBot="1" x14ac:dyDescent="0.3">
      <c r="A27" s="29" t="s">
        <v>12</v>
      </c>
      <c r="B27" s="11"/>
      <c r="C27" s="11"/>
      <c r="D27" s="11"/>
      <c r="E27" s="11"/>
      <c r="F27" s="11"/>
      <c r="G27" s="37">
        <v>8292873.8600000003</v>
      </c>
    </row>
    <row r="28" spans="1:7" ht="15.75" thickTop="1" x14ac:dyDescent="0.25">
      <c r="A28" s="29"/>
      <c r="B28" s="11"/>
      <c r="C28" s="11"/>
      <c r="D28" s="11"/>
      <c r="E28" s="11"/>
      <c r="F28" s="11"/>
      <c r="G28" s="31"/>
    </row>
    <row r="29" spans="1:7" x14ac:dyDescent="0.25">
      <c r="A29" s="38" t="s">
        <v>28</v>
      </c>
      <c r="B29" s="39"/>
      <c r="C29" s="39"/>
      <c r="D29" s="39"/>
      <c r="E29" s="39"/>
      <c r="F29" s="27"/>
      <c r="G29" s="31"/>
    </row>
    <row r="30" spans="1:7" x14ac:dyDescent="0.25">
      <c r="A30" s="26" t="s">
        <v>54</v>
      </c>
      <c r="B30" s="27"/>
      <c r="C30" s="27"/>
      <c r="D30" s="27"/>
      <c r="E30" s="27"/>
      <c r="F30" s="27"/>
      <c r="G30" s="31"/>
    </row>
    <row r="31" spans="1:7" x14ac:dyDescent="0.25">
      <c r="A31" s="26" t="s">
        <v>55</v>
      </c>
      <c r="B31" s="27"/>
      <c r="C31" s="27"/>
      <c r="D31" s="27"/>
      <c r="E31" s="27"/>
      <c r="F31" s="27"/>
      <c r="G31" s="31"/>
    </row>
    <row r="32" spans="1:7" x14ac:dyDescent="0.25">
      <c r="A32" s="29"/>
      <c r="B32" s="11"/>
      <c r="C32" s="11"/>
      <c r="D32" s="11"/>
      <c r="E32" s="11"/>
      <c r="F32" s="11"/>
      <c r="G32" s="31"/>
    </row>
    <row r="33" spans="1:7" x14ac:dyDescent="0.25">
      <c r="A33" s="29" t="s">
        <v>14</v>
      </c>
      <c r="B33" s="11"/>
      <c r="C33" s="11"/>
      <c r="D33" s="11"/>
      <c r="E33" s="11"/>
      <c r="F33" s="11" t="s">
        <v>23</v>
      </c>
      <c r="G33" s="31"/>
    </row>
    <row r="34" spans="1:7" x14ac:dyDescent="0.25">
      <c r="A34" s="26" t="s">
        <v>20</v>
      </c>
      <c r="B34" s="27"/>
      <c r="C34" s="11"/>
      <c r="D34" s="11"/>
      <c r="E34" s="11"/>
      <c r="F34" s="27" t="s">
        <v>21</v>
      </c>
      <c r="G34" s="40"/>
    </row>
    <row r="35" spans="1:7" x14ac:dyDescent="0.25">
      <c r="A35" s="29" t="s">
        <v>17</v>
      </c>
      <c r="B35" s="11"/>
      <c r="C35" s="11"/>
      <c r="D35" s="11"/>
      <c r="E35" s="11"/>
      <c r="F35" s="11" t="s">
        <v>41</v>
      </c>
      <c r="G35" s="31"/>
    </row>
    <row r="36" spans="1:7" x14ac:dyDescent="0.25">
      <c r="A36" s="29"/>
      <c r="B36" s="11"/>
      <c r="C36" s="11"/>
      <c r="D36" s="11"/>
      <c r="E36" s="11"/>
      <c r="F36" s="11"/>
      <c r="G36" s="31"/>
    </row>
    <row r="37" spans="1:7" x14ac:dyDescent="0.25">
      <c r="A37" s="29"/>
      <c r="B37" s="11"/>
      <c r="C37" s="11"/>
      <c r="D37" s="11"/>
      <c r="E37" s="11"/>
      <c r="F37" s="11"/>
      <c r="G37" s="31"/>
    </row>
    <row r="38" spans="1:7" x14ac:dyDescent="0.25">
      <c r="A38" s="29"/>
      <c r="B38" s="11"/>
      <c r="C38" s="11"/>
      <c r="D38" s="11"/>
      <c r="E38" s="11"/>
      <c r="F38" s="11"/>
      <c r="G38" s="31"/>
    </row>
    <row r="39" spans="1:7" x14ac:dyDescent="0.25">
      <c r="A39" s="41"/>
      <c r="B39" s="42"/>
      <c r="C39" s="42"/>
      <c r="D39" s="42"/>
      <c r="E39" s="42"/>
      <c r="F39" s="42"/>
      <c r="G39" s="4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Hoja1</vt:lpstr>
      <vt:lpstr>ENERO</vt:lpstr>
      <vt:lpstr>FEBRERO</vt:lpstr>
      <vt:lpstr>MARZO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Belkis De oleo</cp:lastModifiedBy>
  <cp:lastPrinted>2015-11-02T19:45:14Z</cp:lastPrinted>
  <dcterms:created xsi:type="dcterms:W3CDTF">2010-11-22T14:08:40Z</dcterms:created>
  <dcterms:modified xsi:type="dcterms:W3CDTF">2015-11-03T12:33:25Z</dcterms:modified>
</cp:coreProperties>
</file>